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D36" i="1"/>
  <c r="D40" s="1"/>
  <c r="D32"/>
  <c r="D31"/>
  <c r="D30"/>
  <c r="D29"/>
  <c r="D25"/>
  <c r="D24"/>
  <c r="D23"/>
  <c r="D22"/>
  <c r="D21"/>
  <c r="D16"/>
  <c r="D15"/>
  <c r="D14"/>
  <c r="D13"/>
  <c r="D12"/>
  <c r="D4"/>
  <c r="D7"/>
  <c r="D6"/>
  <c r="D5"/>
  <c r="D33" l="1"/>
  <c r="D8"/>
  <c r="D17"/>
  <c r="D26"/>
</calcChain>
</file>

<file path=xl/sharedStrings.xml><?xml version="1.0" encoding="utf-8"?>
<sst xmlns="http://schemas.openxmlformats.org/spreadsheetml/2006/main" count="55" uniqueCount="19">
  <si>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</si>
  <si>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</si>
  <si>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</si>
  <si>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</si>
  <si>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</si>
  <si>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Year 1 2021-22</t>
  </si>
  <si>
    <t>Year 2 2020-21</t>
  </si>
  <si>
    <t>Year 3 2019-20</t>
  </si>
  <si>
    <t>Year 4 2018-19</t>
  </si>
  <si>
    <t>Year 5 2017-18</t>
  </si>
  <si>
    <t>Capital Work-in- Progress</t>
  </si>
  <si>
    <t>Building Constructions</t>
  </si>
  <si>
    <t>Electrical Installation</t>
  </si>
  <si>
    <t>Furniture &amp; Fixtures</t>
  </si>
  <si>
    <t>Civil Goods &amp; Accessories</t>
  </si>
  <si>
    <t>Lab Equipments</t>
  </si>
  <si>
    <t>Construction of Shed</t>
  </si>
  <si>
    <t>Int.on CWIP</t>
  </si>
  <si>
    <t>*Note: Amount of Rs. 319.70 lacs capital expenditure during the Financial Year 2017-18 transferd to Fixed Assets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</si>
</sst>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43" fontId="1" fillId="0" borderId="3" xfId="1" applyFont="1" applyBorder="1"/>
    <xf numFmtId="43" fontId="3" fillId="0" borderId="3" xfId="0" applyNumberFormat="1" applyFont="1" applyBorder="1"/>
    <xf numFmtId="0" fontId="4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1" fillId="0" borderId="3" xfId="0" applyNumberFormat="1" applyFont="1" applyBorder="1"/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0" fillId="0" borderId="5" xfId="0" applyBorder="1"/>
    <xf numFmtId="43" fontId="3" fillId="0" borderId="4" xfId="0" applyNumberFormat="1" applyFont="1" applyBorder="1"/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J42"/>
  <sheetViews>
    <sheetView tabSelected="1" workbookViewId="0">
      <selection activeCell="H35" sqref="H35"/>
    </sheetView>
  </sheetViews>
  <sheetFormatPr defaultColWidth="36.28515625" defaultRowHeight="15"/>
  <cols>
    <col min="1" max="1" width="9.28515625" customWidth="1"/>
    <col min="2" max="2" width="24" customWidth="1"/>
    <col min="3" max="3" width="27.5703125" customWidth="1"/>
    <col min="4" max="4" width="37.140625" customWidth="1"/>
    <col min="5" max="5" width="17.42578125" customWidth="1"/>
    <col min="6" max="6" width="17.140625" customWidth="1"/>
    <col min="7" max="7" width="16.85546875" customWidth="1"/>
    <col min="8" max="8" width="16.7109375" customWidth="1"/>
    <col min="9" max="9" width="16.42578125" customWidth="1"/>
    <col min="10" max="10" width="19" customWidth="1"/>
  </cols>
  <sheetData>
    <row r="1" spans="2:10" ht="33.75" customHeight="1">
      <c r="B1" s="14" t="s">
        <v>0</v>
      </c>
      <c r="C1" s="14"/>
      <c r="D1" s="14"/>
      <c r="E1" s="1"/>
      <c r="F1" s="1"/>
      <c r="G1" s="1"/>
      <c r="H1" s="1"/>
      <c r="I1" s="1"/>
      <c r="J1" s="1"/>
    </row>
    <row r="2" spans="2:10" ht="15.75" customHeight="1">
      <c r="B2" s="12" t="s">
        <v>5</v>
      </c>
      <c r="C2" s="12"/>
      <c r="D2" s="12"/>
      <c r="E2" s="16"/>
      <c r="F2" s="1"/>
      <c r="G2" s="1"/>
      <c r="H2" s="1"/>
      <c r="I2" s="1"/>
      <c r="J2" s="1"/>
    </row>
    <row r="3" spans="2:10" ht="60" customHeight="1">
      <c r="B3" s="2" t="s">
        <v>1</v>
      </c>
      <c r="C3" s="2" t="s">
        <v>2</v>
      </c>
      <c r="D3" s="15" t="s">
        <v>3</v>
      </c>
      <c r="E3" s="18"/>
    </row>
    <row r="4" spans="2:10" ht="15.75">
      <c r="B4" s="3" t="s">
        <v>10</v>
      </c>
      <c r="C4" s="7" t="s">
        <v>11</v>
      </c>
      <c r="D4" s="8">
        <f>(13597550.81+40608+3864550-20351.68-918772-2000)/10^5</f>
        <v>165.61585130000003</v>
      </c>
    </row>
    <row r="5" spans="2:10" ht="15.75">
      <c r="B5" s="4"/>
      <c r="C5" s="7" t="s">
        <v>12</v>
      </c>
      <c r="D5" s="8">
        <f>380433.32/10^5</f>
        <v>3.8043331999999999</v>
      </c>
    </row>
    <row r="6" spans="2:10" ht="15.75">
      <c r="B6" s="4"/>
      <c r="C6" s="7" t="s">
        <v>13</v>
      </c>
      <c r="D6" s="8">
        <f>101379.65/10^5</f>
        <v>1.0137965</v>
      </c>
    </row>
    <row r="7" spans="2:10" ht="15.75">
      <c r="B7" s="4"/>
      <c r="C7" s="7" t="s">
        <v>14</v>
      </c>
      <c r="D7" s="8">
        <f>(161580.37+710000)/10^5</f>
        <v>8.7158037000000004</v>
      </c>
    </row>
    <row r="8" spans="2:10" ht="15.75">
      <c r="B8" s="11" t="s">
        <v>4</v>
      </c>
      <c r="C8" s="11"/>
      <c r="D8" s="19">
        <f>SUM(D4:D7)</f>
        <v>179.14978470000005</v>
      </c>
      <c r="E8" s="18"/>
    </row>
    <row r="9" spans="2:10">
      <c r="B9" s="12" t="s">
        <v>6</v>
      </c>
      <c r="C9" s="12"/>
      <c r="D9" s="12"/>
      <c r="E9" s="16"/>
    </row>
    <row r="10" spans="2:10" ht="75">
      <c r="B10" s="2" t="s">
        <v>1</v>
      </c>
      <c r="C10" s="2" t="s">
        <v>2</v>
      </c>
      <c r="D10" s="15" t="s">
        <v>3</v>
      </c>
      <c r="E10" s="18"/>
    </row>
    <row r="11" spans="2:10" ht="15.75">
      <c r="B11" s="3" t="s">
        <v>10</v>
      </c>
      <c r="C11" s="7" t="s">
        <v>11</v>
      </c>
      <c r="D11" s="8">
        <v>125.86</v>
      </c>
    </row>
    <row r="12" spans="2:10" ht="15.75">
      <c r="B12" s="4"/>
      <c r="C12" s="7" t="s">
        <v>12</v>
      </c>
      <c r="D12" s="8">
        <f>1024835.78/10^5</f>
        <v>10.248357800000001</v>
      </c>
    </row>
    <row r="13" spans="2:10" ht="15.75">
      <c r="B13" s="4"/>
      <c r="C13" s="7" t="s">
        <v>13</v>
      </c>
      <c r="D13" s="8">
        <f>324134.48/10^5</f>
        <v>3.2413447999999998</v>
      </c>
    </row>
    <row r="14" spans="2:10" ht="15.75">
      <c r="B14" s="4"/>
      <c r="C14" s="7" t="s">
        <v>14</v>
      </c>
      <c r="D14" s="8">
        <f>321442.5/10^5</f>
        <v>3.2144249999999999</v>
      </c>
    </row>
    <row r="15" spans="2:10" ht="15.75">
      <c r="B15" s="4"/>
      <c r="C15" s="7" t="s">
        <v>15</v>
      </c>
      <c r="D15" s="8">
        <f>48320/10^5</f>
        <v>0.48320000000000002</v>
      </c>
    </row>
    <row r="16" spans="2:10" ht="15.75">
      <c r="B16" s="4"/>
      <c r="C16" s="7" t="s">
        <v>16</v>
      </c>
      <c r="D16" s="8">
        <f>878164/10^5</f>
        <v>8.7816399999999994</v>
      </c>
    </row>
    <row r="17" spans="2:5" ht="15.75">
      <c r="B17" s="11" t="s">
        <v>4</v>
      </c>
      <c r="C17" s="11"/>
      <c r="D17" s="6">
        <f>SUM(D11:D16)</f>
        <v>151.82896760000003</v>
      </c>
    </row>
    <row r="18" spans="2:5">
      <c r="E18" s="17"/>
    </row>
    <row r="19" spans="2:5">
      <c r="B19" s="12" t="s">
        <v>7</v>
      </c>
      <c r="C19" s="12"/>
      <c r="D19" s="12"/>
      <c r="E19" s="16"/>
    </row>
    <row r="20" spans="2:5" ht="75">
      <c r="B20" s="2" t="s">
        <v>1</v>
      </c>
      <c r="C20" s="2" t="s">
        <v>2</v>
      </c>
      <c r="D20" s="15" t="s">
        <v>3</v>
      </c>
      <c r="E20" s="18"/>
    </row>
    <row r="21" spans="2:5" ht="15.75">
      <c r="B21" s="3" t="s">
        <v>10</v>
      </c>
      <c r="C21" s="7" t="s">
        <v>11</v>
      </c>
      <c r="D21" s="8">
        <f>(6938589.75+398900+105000+1037400+2344000+6892-450)/10^5</f>
        <v>108.30331750000001</v>
      </c>
    </row>
    <row r="22" spans="2:5" ht="15.75">
      <c r="B22" s="4"/>
      <c r="C22" s="7" t="s">
        <v>12</v>
      </c>
      <c r="D22" s="8">
        <f>95578.93/10^5</f>
        <v>0.95578929999999995</v>
      </c>
    </row>
    <row r="23" spans="2:5" ht="15.75">
      <c r="B23" s="4"/>
      <c r="C23" s="7" t="s">
        <v>13</v>
      </c>
      <c r="D23" s="8">
        <f>712711.8/10^5</f>
        <v>7.1271180000000003</v>
      </c>
    </row>
    <row r="24" spans="2:5" ht="15.75">
      <c r="B24" s="4"/>
      <c r="C24" s="7" t="s">
        <v>15</v>
      </c>
      <c r="D24" s="8">
        <f>157779/10^5</f>
        <v>1.57779</v>
      </c>
    </row>
    <row r="25" spans="2:5" ht="15.75">
      <c r="B25" s="4"/>
      <c r="C25" s="7" t="s">
        <v>17</v>
      </c>
      <c r="D25" s="8">
        <f>3526886/10^5</f>
        <v>35.268859999999997</v>
      </c>
    </row>
    <row r="26" spans="2:5" ht="15.75">
      <c r="B26" s="11" t="s">
        <v>4</v>
      </c>
      <c r="C26" s="11"/>
      <c r="D26" s="6">
        <f>SUM(D21:D25)</f>
        <v>153.23287479999999</v>
      </c>
    </row>
    <row r="27" spans="2:5">
      <c r="B27" s="12" t="s">
        <v>8</v>
      </c>
      <c r="C27" s="12"/>
      <c r="D27" s="12"/>
      <c r="E27" s="16"/>
    </row>
    <row r="28" spans="2:5" ht="75">
      <c r="B28" s="2" t="s">
        <v>1</v>
      </c>
      <c r="C28" s="2" t="s">
        <v>2</v>
      </c>
      <c r="D28" s="15" t="s">
        <v>3</v>
      </c>
      <c r="E28" s="18"/>
    </row>
    <row r="29" spans="2:5" ht="15.75">
      <c r="B29" s="3" t="s">
        <v>10</v>
      </c>
      <c r="C29" s="7" t="s">
        <v>11</v>
      </c>
      <c r="D29" s="5">
        <f>(5749581.3+3900+7045-8740)/10^5</f>
        <v>57.517862999999998</v>
      </c>
    </row>
    <row r="30" spans="2:5" ht="15.75">
      <c r="B30" s="4"/>
      <c r="C30" s="7" t="s">
        <v>12</v>
      </c>
      <c r="D30" s="5">
        <f>873920.36/10^5</f>
        <v>8.7392035999999997</v>
      </c>
    </row>
    <row r="31" spans="2:5" ht="15.75">
      <c r="B31" s="4"/>
      <c r="C31" s="7" t="s">
        <v>13</v>
      </c>
      <c r="D31" s="5">
        <f>1754496/10^5</f>
        <v>17.54496</v>
      </c>
    </row>
    <row r="32" spans="2:5" ht="15.75">
      <c r="B32" s="4"/>
      <c r="C32" s="7" t="s">
        <v>17</v>
      </c>
      <c r="D32" s="5">
        <f>1960218/10^5</f>
        <v>19.602180000000001</v>
      </c>
    </row>
    <row r="33" spans="2:5" ht="15.75">
      <c r="B33" s="11" t="s">
        <v>4</v>
      </c>
      <c r="C33" s="11"/>
      <c r="D33" s="6">
        <f>SUM(D29:D32)</f>
        <v>103.40420660000001</v>
      </c>
    </row>
    <row r="34" spans="2:5">
      <c r="B34" s="12" t="s">
        <v>9</v>
      </c>
      <c r="C34" s="12"/>
      <c r="D34" s="12"/>
      <c r="E34" s="16"/>
    </row>
    <row r="35" spans="2:5" ht="75">
      <c r="B35" s="2" t="s">
        <v>1</v>
      </c>
      <c r="C35" s="2" t="s">
        <v>2</v>
      </c>
      <c r="D35" s="15" t="s">
        <v>3</v>
      </c>
      <c r="E35" s="18"/>
    </row>
    <row r="36" spans="2:5" ht="15.75">
      <c r="B36" s="3" t="s">
        <v>10</v>
      </c>
      <c r="C36" s="7" t="s">
        <v>11</v>
      </c>
      <c r="D36" s="9">
        <f>8612329.27/10^5</f>
        <v>86.123292699999993</v>
      </c>
    </row>
    <row r="37" spans="2:5" ht="15.75">
      <c r="B37" s="4"/>
      <c r="C37" s="7" t="s">
        <v>12</v>
      </c>
      <c r="D37" s="4">
        <v>0</v>
      </c>
    </row>
    <row r="38" spans="2:5" ht="15.75">
      <c r="B38" s="4"/>
      <c r="C38" s="7" t="s">
        <v>13</v>
      </c>
      <c r="D38" s="4">
        <v>0</v>
      </c>
    </row>
    <row r="39" spans="2:5" ht="15.75">
      <c r="B39" s="4"/>
      <c r="C39" s="7" t="s">
        <v>17</v>
      </c>
      <c r="D39" s="4">
        <v>0</v>
      </c>
    </row>
    <row r="40" spans="2:5">
      <c r="B40" s="13" t="s">
        <v>4</v>
      </c>
      <c r="C40" s="13"/>
      <c r="D40" s="10">
        <f>SUM(D36:D39)</f>
        <v>86.123292699999993</v>
      </c>
    </row>
    <row r="42" spans="2:5" ht="36.75" customHeight="1">
      <c r="B42" s="20" t="s">
        <v>18</v>
      </c>
      <c r="C42" s="20"/>
      <c r="D42" s="20"/>
    </row>
  </sheetData>
  <mergeCells count="12">
    <mergeCell ref="B42:D42"/>
    <mergeCell ref="B19:E19"/>
    <mergeCell ref="B2:E2"/>
    <mergeCell ref="B8:C8"/>
    <mergeCell ref="B9:E9"/>
    <mergeCell ref="B17:C17"/>
    <mergeCell ref="B1:D1"/>
    <mergeCell ref="B26:C26"/>
    <mergeCell ref="B27:E27"/>
    <mergeCell ref="B33:C33"/>
    <mergeCell ref="B34:E34"/>
    <mergeCell ref="B40:C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lenovo</cp:lastModifiedBy>
  <dcterms:created xsi:type="dcterms:W3CDTF">2023-01-05T04:34:17Z</dcterms:created>
  <dcterms:modified xsi:type="dcterms:W3CDTF">2023-08-18T06:37:32Z</dcterms:modified>
</cp:coreProperties>
</file>