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60" yWindow="885" windowWidth="19395" windowHeight="7155"/>
  </bookViews>
  <sheets>
    <sheet name="4.4.1" sheetId="1" r:id="rId1"/>
  </sheets>
  <calcPr calcId="124519"/>
</workbook>
</file>

<file path=xl/calcChain.xml><?xml version="1.0" encoding="utf-8"?>
<calcChain xmlns="http://schemas.openxmlformats.org/spreadsheetml/2006/main">
  <c r="D5" i="1"/>
  <c r="D4"/>
  <c r="D7"/>
  <c r="D12"/>
  <c r="D11"/>
  <c r="D14"/>
  <c r="D20"/>
  <c r="D19"/>
  <c r="D18"/>
  <c r="D21"/>
  <c r="D26"/>
  <c r="D25"/>
  <c r="D27"/>
  <c r="D28"/>
  <c r="D35"/>
  <c r="D33"/>
  <c r="D32"/>
  <c r="D34"/>
  <c r="D36" l="1"/>
  <c r="D8"/>
  <c r="D22"/>
  <c r="D29"/>
  <c r="D15"/>
</calcChain>
</file>

<file path=xl/sharedStrings.xml><?xml version="1.0" encoding="utf-8"?>
<sst xmlns="http://schemas.openxmlformats.org/spreadsheetml/2006/main" count="56" uniqueCount="16">
  <si>
    <t>4.4.1 Percentage expenditure incurred on maintenance of physical facilities and academic support facilities excluding salary component, during the last five years</t>
  </si>
  <si>
    <t>Head of expenditure (for ex. Repair and maintenance)</t>
  </si>
  <si>
    <t>Item of expenditure (for ex. AMC for Lab equipment and computers, garden maintenance etc.)</t>
  </si>
  <si>
    <t>Amount 
(INR in Lakhs)</t>
  </si>
  <si>
    <t>Total</t>
  </si>
  <si>
    <t>Repair &amp; Maintenance</t>
  </si>
  <si>
    <t>Garden Maintenance</t>
  </si>
  <si>
    <t>Annual Maintenance Exp</t>
  </si>
  <si>
    <t>Repair &amp; Maintenance-Computer</t>
  </si>
  <si>
    <t>Repair &amp; Maintenance-Others</t>
  </si>
  <si>
    <t>Operation &amp; Other Expenses</t>
  </si>
  <si>
    <t>Year 1    (2021-22)</t>
  </si>
  <si>
    <t>Year 2     (2020-21)</t>
  </si>
  <si>
    <r>
      <t xml:space="preserve">Year 3     </t>
    </r>
    <r>
      <rPr>
        <b/>
        <sz val="11"/>
        <color theme="1"/>
        <rFont val="Calibri"/>
        <family val="2"/>
        <scheme val="minor"/>
      </rPr>
      <t>(2019-20)</t>
    </r>
  </si>
  <si>
    <t>Year 4       (2018-19)</t>
  </si>
  <si>
    <t>Year 5     (2017-18)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</si>
</sst>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/>
    <xf numFmtId="0" fontId="0" fillId="0" borderId="2" xfId="0" applyBorder="1"/>
    <xf numFmtId="43" fontId="0" fillId="0" borderId="2" xfId="1" applyFont="1" applyBorder="1"/>
    <xf numFmtId="0" fontId="0" fillId="0" borderId="2" xfId="0" applyFont="1" applyBorder="1"/>
    <xf numFmtId="43" fontId="3" fillId="0" borderId="2" xfId="0" applyNumberFormat="1" applyFont="1" applyBorder="1"/>
    <xf numFmtId="43" fontId="2" fillId="0" borderId="2" xfId="1" applyFont="1" applyBorder="1"/>
    <xf numFmtId="43" fontId="1" fillId="0" borderId="2" xfId="0" applyNumberFormat="1" applyFont="1" applyBorder="1"/>
    <xf numFmtId="43" fontId="3" fillId="0" borderId="3" xfId="0" applyNumberFormat="1" applyFont="1" applyBorder="1" applyAlignment="1">
      <alignment horizontal="center"/>
    </xf>
    <xf numFmtId="43" fontId="3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5" xfId="0" applyBorder="1"/>
    <xf numFmtId="43" fontId="1" fillId="0" borderId="3" xfId="0" applyNumberFormat="1" applyFont="1" applyBorder="1"/>
    <xf numFmtId="0" fontId="0" fillId="0" borderId="0" xfId="0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3" fontId="2" fillId="0" borderId="2" xfId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B1:J36"/>
  <sheetViews>
    <sheetView tabSelected="1" workbookViewId="0">
      <selection activeCell="F3" sqref="F3"/>
    </sheetView>
  </sheetViews>
  <sheetFormatPr defaultColWidth="36.28515625" defaultRowHeight="15"/>
  <cols>
    <col min="1" max="1" width="6.42578125" customWidth="1"/>
    <col min="2" max="2" width="27.42578125" customWidth="1"/>
    <col min="3" max="3" width="32.5703125" customWidth="1"/>
    <col min="4" max="4" width="37.140625" customWidth="1"/>
    <col min="5" max="5" width="17.42578125" customWidth="1"/>
    <col min="6" max="6" width="17.140625" customWidth="1"/>
    <col min="7" max="7" width="16.85546875" customWidth="1"/>
    <col min="8" max="8" width="16.7109375" customWidth="1"/>
    <col min="9" max="9" width="16.42578125" customWidth="1"/>
    <col min="10" max="10" width="19" customWidth="1"/>
  </cols>
  <sheetData>
    <row r="1" spans="2:10" ht="35.25" customHeight="1">
      <c r="B1" s="14" t="s">
        <v>0</v>
      </c>
      <c r="C1" s="14"/>
      <c r="D1" s="15"/>
      <c r="E1" s="16"/>
      <c r="F1" s="1"/>
      <c r="G1" s="1"/>
      <c r="H1" s="1"/>
      <c r="I1" s="1"/>
      <c r="J1" s="1"/>
    </row>
    <row r="2" spans="2:10" ht="15.75" customHeight="1">
      <c r="B2" s="12" t="s">
        <v>11</v>
      </c>
      <c r="C2" s="12"/>
      <c r="D2" s="12"/>
      <c r="E2" s="18"/>
      <c r="F2" s="1"/>
      <c r="G2" s="1"/>
      <c r="H2" s="1"/>
      <c r="I2" s="1"/>
      <c r="J2" s="1"/>
    </row>
    <row r="3" spans="2:10" ht="63" customHeight="1">
      <c r="B3" s="2" t="s">
        <v>1</v>
      </c>
      <c r="C3" s="2" t="s">
        <v>2</v>
      </c>
      <c r="D3" s="22" t="s">
        <v>3</v>
      </c>
      <c r="E3" s="19"/>
    </row>
    <row r="4" spans="2:10">
      <c r="B4" s="3" t="s">
        <v>5</v>
      </c>
      <c r="C4" s="6" t="s">
        <v>8</v>
      </c>
      <c r="D4" s="23">
        <f>40387.34/10^5</f>
        <v>0.40387339999999994</v>
      </c>
    </row>
    <row r="5" spans="2:10">
      <c r="B5" s="3"/>
      <c r="C5" s="6" t="s">
        <v>9</v>
      </c>
      <c r="D5" s="5">
        <f>136345.05/10^5</f>
        <v>1.3634504999999999</v>
      </c>
    </row>
    <row r="6" spans="2:10">
      <c r="B6" s="3" t="s">
        <v>10</v>
      </c>
      <c r="C6" s="4" t="s">
        <v>7</v>
      </c>
      <c r="D6" s="5">
        <v>0</v>
      </c>
    </row>
    <row r="7" spans="2:10">
      <c r="B7" s="4"/>
      <c r="C7" s="4" t="s">
        <v>6</v>
      </c>
      <c r="D7" s="5">
        <f>354177.6/10^5</f>
        <v>3.5417759999999996</v>
      </c>
    </row>
    <row r="8" spans="2:10" ht="15.75">
      <c r="B8" s="10" t="s">
        <v>4</v>
      </c>
      <c r="C8" s="11"/>
      <c r="D8" s="20">
        <f>SUM(D4:D7)</f>
        <v>5.3090998999999996</v>
      </c>
      <c r="E8" s="19"/>
    </row>
    <row r="9" spans="2:10">
      <c r="B9" s="12" t="s">
        <v>12</v>
      </c>
      <c r="C9" s="12"/>
      <c r="D9" s="12"/>
      <c r="E9" s="18"/>
    </row>
    <row r="10" spans="2:10" ht="45">
      <c r="B10" s="2" t="s">
        <v>1</v>
      </c>
      <c r="C10" s="2" t="s">
        <v>2</v>
      </c>
      <c r="D10" s="17" t="s">
        <v>3</v>
      </c>
      <c r="E10" s="19"/>
    </row>
    <row r="11" spans="2:10">
      <c r="B11" s="3" t="s">
        <v>5</v>
      </c>
      <c r="C11" s="6" t="s">
        <v>8</v>
      </c>
      <c r="D11" s="8">
        <f>5970/10^5</f>
        <v>5.9700000000000003E-2</v>
      </c>
    </row>
    <row r="12" spans="2:10">
      <c r="B12" s="3"/>
      <c r="C12" s="6" t="s">
        <v>9</v>
      </c>
      <c r="D12" s="5">
        <f>10609.8/10^5</f>
        <v>0.106098</v>
      </c>
    </row>
    <row r="13" spans="2:10">
      <c r="B13" s="3" t="s">
        <v>10</v>
      </c>
      <c r="C13" s="4" t="s">
        <v>7</v>
      </c>
      <c r="D13" s="5">
        <v>0</v>
      </c>
    </row>
    <row r="14" spans="2:10">
      <c r="B14" s="4"/>
      <c r="C14" s="4" t="s">
        <v>6</v>
      </c>
      <c r="D14" s="5">
        <f>468819.84/10^5</f>
        <v>4.6881984000000001</v>
      </c>
    </row>
    <row r="15" spans="2:10" ht="15.75">
      <c r="B15" s="10" t="s">
        <v>4</v>
      </c>
      <c r="C15" s="11"/>
      <c r="D15" s="9">
        <f>SUM(D11:D14)</f>
        <v>4.8539963999999998</v>
      </c>
    </row>
    <row r="16" spans="2:10">
      <c r="B16" s="13" t="s">
        <v>13</v>
      </c>
      <c r="C16" s="13"/>
      <c r="D16" s="13"/>
      <c r="E16" s="21"/>
    </row>
    <row r="17" spans="2:5" ht="45">
      <c r="B17" s="2" t="s">
        <v>1</v>
      </c>
      <c r="C17" s="2" t="s">
        <v>2</v>
      </c>
      <c r="D17" s="17" t="s">
        <v>3</v>
      </c>
      <c r="E17" s="19"/>
    </row>
    <row r="18" spans="2:5">
      <c r="B18" s="3" t="s">
        <v>5</v>
      </c>
      <c r="C18" s="6" t="s">
        <v>8</v>
      </c>
      <c r="D18" s="8">
        <f>18517/10^5</f>
        <v>0.18517</v>
      </c>
    </row>
    <row r="19" spans="2:5">
      <c r="B19" s="3"/>
      <c r="C19" s="6" t="s">
        <v>9</v>
      </c>
      <c r="D19" s="8">
        <f>365663/10^5</f>
        <v>3.6566299999999998</v>
      </c>
    </row>
    <row r="20" spans="2:5">
      <c r="B20" s="3" t="s">
        <v>10</v>
      </c>
      <c r="C20" s="4" t="s">
        <v>7</v>
      </c>
      <c r="D20" s="5">
        <f>17700/10^5</f>
        <v>0.17699999999999999</v>
      </c>
    </row>
    <row r="21" spans="2:5">
      <c r="B21" s="4"/>
      <c r="C21" s="4" t="s">
        <v>6</v>
      </c>
      <c r="D21" s="5">
        <f>400561.2/10^5</f>
        <v>4.0056120000000002</v>
      </c>
    </row>
    <row r="22" spans="2:5" ht="15.75">
      <c r="B22" s="10" t="s">
        <v>4</v>
      </c>
      <c r="C22" s="11"/>
      <c r="D22" s="9">
        <f>SUM(D18:D21)</f>
        <v>8.0244119999999999</v>
      </c>
    </row>
    <row r="23" spans="2:5">
      <c r="B23" s="12" t="s">
        <v>14</v>
      </c>
      <c r="C23" s="12"/>
      <c r="D23" s="12"/>
      <c r="E23" s="18"/>
    </row>
    <row r="24" spans="2:5" ht="45">
      <c r="B24" s="2" t="s">
        <v>1</v>
      </c>
      <c r="C24" s="2" t="s">
        <v>2</v>
      </c>
      <c r="D24" s="17" t="s">
        <v>3</v>
      </c>
      <c r="E24" s="19"/>
    </row>
    <row r="25" spans="2:5">
      <c r="B25" s="3" t="s">
        <v>5</v>
      </c>
      <c r="C25" s="6" t="s">
        <v>8</v>
      </c>
      <c r="D25" s="8">
        <f>61625/10^5</f>
        <v>0.61624999999999996</v>
      </c>
    </row>
    <row r="26" spans="2:5">
      <c r="B26" s="3"/>
      <c r="C26" s="6" t="s">
        <v>9</v>
      </c>
      <c r="D26" s="5">
        <f>524521/10^5</f>
        <v>5.2452100000000002</v>
      </c>
    </row>
    <row r="27" spans="2:5">
      <c r="B27" s="3" t="s">
        <v>10</v>
      </c>
      <c r="C27" s="4" t="s">
        <v>7</v>
      </c>
      <c r="D27" s="5">
        <f>30090/10^5</f>
        <v>0.3009</v>
      </c>
    </row>
    <row r="28" spans="2:5">
      <c r="B28" s="4"/>
      <c r="C28" s="4" t="s">
        <v>6</v>
      </c>
      <c r="D28" s="5">
        <f>114569/10^5</f>
        <v>1.1456900000000001</v>
      </c>
    </row>
    <row r="29" spans="2:5" ht="15.75">
      <c r="B29" s="10" t="s">
        <v>4</v>
      </c>
      <c r="C29" s="11"/>
      <c r="D29" s="9">
        <f>SUM(D25:D28)</f>
        <v>7.3080500000000006</v>
      </c>
    </row>
    <row r="30" spans="2:5">
      <c r="B30" s="12" t="s">
        <v>15</v>
      </c>
      <c r="C30" s="12"/>
      <c r="D30" s="12"/>
      <c r="E30" s="18"/>
    </row>
    <row r="31" spans="2:5" ht="45">
      <c r="B31" s="2" t="s">
        <v>1</v>
      </c>
      <c r="C31" s="2" t="s">
        <v>2</v>
      </c>
      <c r="D31" s="17" t="s">
        <v>3</v>
      </c>
      <c r="E31" s="19"/>
    </row>
    <row r="32" spans="2:5">
      <c r="B32" s="3" t="s">
        <v>5</v>
      </c>
      <c r="C32" s="6" t="s">
        <v>8</v>
      </c>
      <c r="D32" s="5">
        <f>149674/10^5</f>
        <v>1.49674</v>
      </c>
    </row>
    <row r="33" spans="2:4">
      <c r="B33" s="3"/>
      <c r="C33" s="6" t="s">
        <v>9</v>
      </c>
      <c r="D33" s="5">
        <f>408846/10^5</f>
        <v>4.0884600000000004</v>
      </c>
    </row>
    <row r="34" spans="2:4">
      <c r="B34" s="3" t="s">
        <v>10</v>
      </c>
      <c r="C34" s="4" t="s">
        <v>7</v>
      </c>
      <c r="D34" s="5">
        <f>27140/10^5</f>
        <v>0.27139999999999997</v>
      </c>
    </row>
    <row r="35" spans="2:4">
      <c r="B35" s="3"/>
      <c r="C35" s="4" t="s">
        <v>6</v>
      </c>
      <c r="D35" s="5">
        <f>292258/10^5</f>
        <v>2.92258</v>
      </c>
    </row>
    <row r="36" spans="2:4" ht="15.75">
      <c r="B36" s="10" t="s">
        <v>4</v>
      </c>
      <c r="C36" s="11"/>
      <c r="D36" s="7">
        <f>SUM(D32:D35)</f>
        <v>8.7791800000000002</v>
      </c>
    </row>
  </sheetData>
  <mergeCells count="11">
    <mergeCell ref="B36:C36"/>
    <mergeCell ref="B2:E2"/>
    <mergeCell ref="B8:C8"/>
    <mergeCell ref="B9:E9"/>
    <mergeCell ref="B15:C15"/>
    <mergeCell ref="B22:C22"/>
    <mergeCell ref="B23:E23"/>
    <mergeCell ref="B29:C29"/>
    <mergeCell ref="B30:E30"/>
    <mergeCell ref="B16:E16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4.4.1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lenovo</cp:lastModifiedBy>
  <dcterms:created xsi:type="dcterms:W3CDTF">2023-01-05T04:34:17Z</dcterms:created>
  <dcterms:modified xsi:type="dcterms:W3CDTF">2023-08-18T06:33:09Z</dcterms:modified>
</cp:coreProperties>
</file>